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g.mechta\AppData\Local\Microsoft\Windows\INetCache\Content.Outlook\3MJ20IV4\"/>
    </mc:Choice>
  </mc:AlternateContent>
  <xr:revisionPtr revIDLastSave="0" documentId="8_{2D431F93-1ACF-4EF8-90A1-E0FE11867947}" xr6:coauthVersionLast="46" xr6:coauthVersionMax="46" xr10:uidLastSave="{00000000-0000-0000-0000-000000000000}"/>
  <bookViews>
    <workbookView xWindow="25080" yWindow="-120" windowWidth="25440" windowHeight="1539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9" i="1"/>
  <c r="F11" i="1"/>
  <c r="F13" i="1"/>
  <c r="F15" i="1"/>
  <c r="F17" i="1"/>
  <c r="F19" i="1"/>
  <c r="F21" i="1"/>
  <c r="F5" i="1"/>
  <c r="B5" i="1"/>
  <c r="C7" i="1"/>
  <c r="C9" i="1"/>
  <c r="C11" i="1"/>
  <c r="C13" i="1"/>
  <c r="C15" i="1"/>
  <c r="C17" i="1"/>
  <c r="C19" i="1"/>
  <c r="C21" i="1"/>
  <c r="B7" i="1"/>
  <c r="D7" i="1" s="1"/>
  <c r="B9" i="1"/>
  <c r="E9" i="1" s="1"/>
  <c r="B11" i="1"/>
  <c r="E11" i="1" s="1"/>
  <c r="B13" i="1"/>
  <c r="D13" i="1" s="1"/>
  <c r="B15" i="1"/>
  <c r="D15" i="1" s="1"/>
  <c r="B17" i="1"/>
  <c r="E17" i="1" s="1"/>
  <c r="B19" i="1"/>
  <c r="E19" i="1" s="1"/>
  <c r="B21" i="1"/>
  <c r="D21" i="1" s="1"/>
  <c r="C5" i="1"/>
  <c r="H17" i="1" l="1"/>
  <c r="I17" i="1" s="1"/>
  <c r="H9" i="1"/>
  <c r="I9" i="1" s="1"/>
  <c r="H19" i="1"/>
  <c r="I19" i="1" s="1"/>
  <c r="H11" i="1"/>
  <c r="I11" i="1" s="1"/>
  <c r="D5" i="1"/>
  <c r="D19" i="1"/>
  <c r="D11" i="1"/>
  <c r="E5" i="1"/>
  <c r="H5" i="1" s="1"/>
  <c r="I5" i="1" s="1"/>
  <c r="E15" i="1"/>
  <c r="H15" i="1" s="1"/>
  <c r="I15" i="1" s="1"/>
  <c r="E7" i="1"/>
  <c r="H7" i="1" s="1"/>
  <c r="I7" i="1" s="1"/>
  <c r="D17" i="1"/>
  <c r="D9" i="1"/>
  <c r="E21" i="1"/>
  <c r="H21" i="1" s="1"/>
  <c r="I21" i="1" s="1"/>
  <c r="E13" i="1"/>
  <c r="H13" i="1" s="1"/>
  <c r="I13" i="1" s="1"/>
</calcChain>
</file>

<file path=xl/sharedStrings.xml><?xml version="1.0" encoding="utf-8"?>
<sst xmlns="http://schemas.openxmlformats.org/spreadsheetml/2006/main" count="27" uniqueCount="27">
  <si>
    <t>nie uwzgledniono możliwych do zadeklarowania wpłat dodatkowych PPK w wysokości do 2% po stronie pracownika i do 2,5% po stronie pracodawcy</t>
  </si>
  <si>
    <t>Wynagrodzenie pracownika  brutto</t>
  </si>
  <si>
    <t xml:space="preserve">Miesięczne koszty na PPK ponoszone przez  pracownika </t>
  </si>
  <si>
    <t xml:space="preserve">Wysokość składki podstawowej 2% </t>
  </si>
  <si>
    <t>Podatek dochodowy (17%) od składki na  PPK przekazywanej przez  pracodawcy na rzecz pracownika (nieodpłatne świadczenie)</t>
  </si>
  <si>
    <t xml:space="preserve">Łączna miesięczna wartość  potraceń z wynagrodzenia pracownika na rzecz PPK  </t>
  </si>
  <si>
    <t xml:space="preserve">Korzyści  pracownika </t>
  </si>
  <si>
    <t>Wartość wpłat dokonanych  przez państwo</t>
  </si>
  <si>
    <r>
      <t xml:space="preserve">Wartość wpłat miesięcznych dokonanych przez  pracownika </t>
    </r>
    <r>
      <rPr>
        <sz val="8"/>
        <color theme="1"/>
        <rFont val="Times New Roman"/>
        <family val="1"/>
        <charset val="238"/>
      </rPr>
      <t>(2%)</t>
    </r>
  </si>
  <si>
    <r>
      <t xml:space="preserve">Wartość wpłat miesięcznych dokonanych przez pracodawcę </t>
    </r>
    <r>
      <rPr>
        <sz val="8"/>
        <color theme="1"/>
        <rFont val="Times New Roman"/>
        <family val="1"/>
        <charset val="238"/>
      </rPr>
      <t xml:space="preserve">(1,5%) </t>
    </r>
  </si>
  <si>
    <t xml:space="preserve">Łączne saldo na koncie PPK pracownika w skali miesiąca </t>
  </si>
  <si>
    <t xml:space="preserve"> Stan środków na koncie pracownika w PPK w skali roku </t>
  </si>
  <si>
    <t>Objaśnienie do symulacji:</t>
  </si>
  <si>
    <t>w symulacji przedstawiono wariant składekprzekazanych do PPK w wysokości podstawowej tj. po stronie pracownika 2% i 1,5% po stronie pracodawcy</t>
  </si>
  <si>
    <r>
      <t xml:space="preserve">symulacja nie uwzględnia możliwego </t>
    </r>
    <r>
      <rPr>
        <sz val="9"/>
        <color theme="1"/>
        <rFont val="Times New Roman"/>
        <family val="1"/>
        <charset val="238"/>
      </rPr>
      <t xml:space="preserve"> </t>
    </r>
    <r>
      <rPr>
        <sz val="8"/>
        <color theme="1"/>
        <rFont val="Times New Roman"/>
        <family val="1"/>
        <charset val="238"/>
      </rPr>
      <t xml:space="preserve">(po spełnieniu warunków) </t>
    </r>
    <r>
      <rPr>
        <sz val="11"/>
        <color theme="1"/>
        <rFont val="Times New Roman"/>
        <family val="1"/>
        <charset val="238"/>
      </rPr>
      <t>obniżenia wysokości składki podstawowej po stronie pracownika do 0,5%</t>
    </r>
  </si>
  <si>
    <r>
      <t xml:space="preserve">uwzględniono  roczną dopłatę od państwa w wysokości 240 zł należną po spełnieniu warunków ustawowych jej uzyskania  </t>
    </r>
    <r>
      <rPr>
        <sz val="9"/>
        <color theme="1"/>
        <rFont val="Times New Roman"/>
        <family val="1"/>
        <charset val="238"/>
      </rPr>
      <t>(</t>
    </r>
    <r>
      <rPr>
        <sz val="8"/>
        <color theme="1"/>
        <rFont val="Times New Roman"/>
        <family val="1"/>
        <charset val="238"/>
      </rPr>
      <t>przedstawiona w rozbiciu miesięcznym)</t>
    </r>
  </si>
  <si>
    <t>nie ujęto jednorazowej dopłaty powitalnej 250 zł należnej od państwa</t>
  </si>
  <si>
    <t>ujeto zaliczkę na podatek dochodowy w wysokości 17%, który zobowiązany jest zapłacić pracownik od składki przekazanej przez pracodawcę</t>
  </si>
  <si>
    <r>
      <t xml:space="preserve">kol. 4 przedstawia wysokość potrąceń z wynagrodzenia pracownika netto łącznych kosztow </t>
    </r>
    <r>
      <rPr>
        <sz val="9"/>
        <color theme="1"/>
        <rFont val="Times New Roman"/>
        <family val="1"/>
        <charset val="238"/>
      </rPr>
      <t>(w wysokości podstawowej)</t>
    </r>
    <r>
      <rPr>
        <sz val="11"/>
        <color theme="1"/>
        <rFont val="Times New Roman"/>
        <family val="1"/>
        <charset val="238"/>
      </rPr>
      <t xml:space="preserve"> po stronie pracownika z tytułu PPK</t>
    </r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</si>
  <si>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</si>
  <si>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</si>
  <si>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</si>
  <si>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</si>
  <si>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</si>
  <si>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</si>
  <si>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</si>
  <si>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r>
      <t xml:space="preserve">PRZYKŁADOWA SYMULACJA </t>
    </r>
    <r>
      <rPr>
        <b/>
        <u/>
        <sz val="11"/>
        <color theme="1"/>
        <rFont val="Times New Roman"/>
        <family val="1"/>
        <charset val="238"/>
      </rPr>
      <t xml:space="preserve">KORZYŚCI </t>
    </r>
    <r>
      <rPr>
        <b/>
        <sz val="11"/>
        <color theme="1"/>
        <rFont val="Times New Roman"/>
        <family val="1"/>
        <charset val="238"/>
      </rPr>
      <t xml:space="preserve"> ORAZ</t>
    </r>
    <r>
      <rPr>
        <b/>
        <u/>
        <sz val="11"/>
        <color theme="1"/>
        <rFont val="Times New Roman"/>
        <family val="1"/>
        <charset val="238"/>
      </rPr>
      <t xml:space="preserve"> KOSZTÓW</t>
    </r>
    <r>
      <rPr>
        <b/>
        <sz val="11"/>
        <color theme="1"/>
        <rFont val="Times New Roman"/>
        <family val="1"/>
        <charset val="238"/>
      </rPr>
      <t xml:space="preserve">  ZWIĄZANYCH Z PRZYSTĄPIENIEM DO PPK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</si>
</sst>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8"/>
      <name val="Calibri"/>
      <family val="2"/>
      <scheme val="minor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3" fontId="1" fillId="0" borderId="1" xfId="0" applyNumberFormat="1" applyFont="1" applyBorder="1" applyAlignment="1">
      <alignment horizontal="center"/>
    </xf>
    <xf numFmtId="3" fontId="2" fillId="0" borderId="1" xfId="0" applyNumberFormat="1" applyFont="1" applyBorder="1"/>
    <xf numFmtId="3" fontId="2" fillId="0" borderId="0" xfId="0" applyNumberFormat="1" applyFont="1"/>
    <xf numFmtId="3" fontId="1" fillId="0" borderId="2" xfId="0" applyNumberFormat="1" applyFont="1" applyBorder="1"/>
    <xf numFmtId="3" fontId="1" fillId="0" borderId="5" xfId="0" applyNumberFormat="1" applyFont="1" applyBorder="1"/>
    <xf numFmtId="3" fontId="1" fillId="0" borderId="7" xfId="0" applyNumberFormat="1" applyFont="1" applyBorder="1"/>
    <xf numFmtId="3" fontId="2" fillId="2" borderId="1" xfId="0" applyNumberFormat="1" applyFont="1" applyFill="1" applyBorder="1"/>
    <xf numFmtId="3" fontId="3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/>
    </xf>
    <xf numFmtId="3" fontId="4" fillId="2" borderId="1" xfId="0" applyNumberFormat="1" applyFont="1" applyFill="1" applyBorder="1" applyAlignment="1">
      <alignment horizontal="center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Border="1" applyAlignment="1">
      <alignment horizontal="center"/>
    </xf>
    <xf numFmtId="3" fontId="3" fillId="0" borderId="0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right"/>
    </xf>
    <xf numFmtId="3" fontId="7" fillId="0" borderId="3" xfId="0" applyNumberFormat="1" applyFont="1" applyBorder="1"/>
    <xf numFmtId="3" fontId="7" fillId="0" borderId="0" xfId="0" applyNumberFormat="1" applyFont="1" applyBorder="1"/>
    <xf numFmtId="3" fontId="7" fillId="0" borderId="8" xfId="0" applyNumberFormat="1" applyFont="1" applyBorder="1"/>
    <xf numFmtId="3" fontId="4" fillId="3" borderId="0" xfId="0" applyNumberFormat="1" applyFont="1" applyFill="1" applyBorder="1" applyAlignment="1">
      <alignment horizontal="center"/>
    </xf>
    <xf numFmtId="3" fontId="3" fillId="3" borderId="0" xfId="0" applyNumberFormat="1" applyFont="1" applyFill="1" applyBorder="1" applyAlignment="1">
      <alignment horizontal="center"/>
    </xf>
    <xf numFmtId="3" fontId="7" fillId="0" borderId="4" xfId="0" applyNumberFormat="1" applyFont="1" applyBorder="1"/>
    <xf numFmtId="3" fontId="7" fillId="0" borderId="6" xfId="0" applyNumberFormat="1" applyFont="1" applyBorder="1"/>
    <xf numFmtId="3" fontId="7" fillId="0" borderId="9" xfId="0" applyNumberFormat="1" applyFont="1" applyBorder="1"/>
    <xf numFmtId="3" fontId="8" fillId="0" borderId="0" xfId="0" applyNumberFormat="1" applyFont="1"/>
    <xf numFmtId="3" fontId="10" fillId="3" borderId="1" xfId="0" applyNumberFormat="1" applyFont="1" applyFill="1" applyBorder="1" applyAlignment="1">
      <alignment horizontal="center" wrapText="1"/>
    </xf>
    <xf numFmtId="3" fontId="10" fillId="2" borderId="1" xfId="0" applyNumberFormat="1" applyFont="1" applyFill="1" applyBorder="1"/>
    <xf numFmtId="3" fontId="10" fillId="3" borderId="1" xfId="0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"/>
  <sheetViews>
    <sheetView tabSelected="1" zoomScaleNormal="100" workbookViewId="0">
      <selection activeCell="P10" sqref="P10"/>
    </sheetView>
  </sheetViews>
  <sheetFormatPr defaultRowHeight="15.75" x14ac:dyDescent="0.25"/>
  <cols>
    <col min="1" max="1" width="11.7109375" style="1" customWidth="1"/>
    <col min="2" max="2" width="15.7109375" style="1" customWidth="1"/>
    <col min="3" max="3" width="22.85546875" style="1" customWidth="1"/>
    <col min="4" max="4" width="19.85546875" style="1" customWidth="1"/>
    <col min="5" max="5" width="13.42578125" style="1" customWidth="1"/>
    <col min="6" max="6" width="12.28515625" style="1" customWidth="1"/>
    <col min="7" max="7" width="10.7109375" style="1" customWidth="1"/>
    <col min="8" max="8" width="10.42578125" style="1" customWidth="1"/>
    <col min="9" max="9" width="17" style="1" customWidth="1"/>
    <col min="10" max="16384" width="9.140625" style="1"/>
  </cols>
  <sheetData>
    <row r="1" spans="1:15" x14ac:dyDescent="0.25">
      <c r="A1" s="25" t="s">
        <v>26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5"/>
      <c r="O1" s="5"/>
    </row>
    <row r="3" spans="1:15" s="5" customFormat="1" ht="30.75" customHeight="1" x14ac:dyDescent="0.25">
      <c r="A3" s="4"/>
      <c r="B3" s="26" t="s">
        <v>2</v>
      </c>
      <c r="C3" s="26"/>
      <c r="D3" s="27"/>
      <c r="E3" s="28" t="s">
        <v>6</v>
      </c>
      <c r="F3" s="28"/>
      <c r="G3" s="28"/>
      <c r="H3" s="28"/>
      <c r="I3" s="9"/>
    </row>
    <row r="4" spans="1:15" s="2" customFormat="1" ht="63" customHeight="1" x14ac:dyDescent="0.25">
      <c r="A4" s="13" t="s">
        <v>1</v>
      </c>
      <c r="B4" s="13" t="s">
        <v>3</v>
      </c>
      <c r="C4" s="10" t="s">
        <v>4</v>
      </c>
      <c r="D4" s="29" t="s">
        <v>5</v>
      </c>
      <c r="E4" s="10" t="s">
        <v>8</v>
      </c>
      <c r="F4" s="10" t="s">
        <v>9</v>
      </c>
      <c r="G4" s="10" t="s">
        <v>7</v>
      </c>
      <c r="H4" s="10" t="s">
        <v>10</v>
      </c>
      <c r="I4" s="29" t="s">
        <v>11</v>
      </c>
    </row>
    <row r="5" spans="1:15" x14ac:dyDescent="0.25">
      <c r="A5" s="3">
        <v>2800</v>
      </c>
      <c r="B5" s="11">
        <f>ROUND(A5*2%,0)</f>
        <v>56</v>
      </c>
      <c r="C5" s="11">
        <f>ROUND((A5*1.5%)*17%,0)</f>
        <v>7</v>
      </c>
      <c r="D5" s="12">
        <f>B5+C5</f>
        <v>63</v>
      </c>
      <c r="E5" s="11">
        <f>B5</f>
        <v>56</v>
      </c>
      <c r="F5" s="11">
        <f>A5*1.5%</f>
        <v>42</v>
      </c>
      <c r="G5" s="11">
        <v>20</v>
      </c>
      <c r="H5" s="11">
        <f>E5+F5+G5</f>
        <v>118</v>
      </c>
      <c r="I5" s="12">
        <f>H5*12</f>
        <v>1416</v>
      </c>
    </row>
    <row r="6" spans="1:15" x14ac:dyDescent="0.25">
      <c r="A6" s="3"/>
      <c r="B6" s="11"/>
      <c r="C6" s="11"/>
      <c r="D6" s="12"/>
      <c r="E6" s="11"/>
      <c r="F6" s="11"/>
      <c r="G6" s="11"/>
      <c r="H6" s="11"/>
      <c r="I6" s="12"/>
    </row>
    <row r="7" spans="1:15" x14ac:dyDescent="0.25">
      <c r="A7" s="3">
        <v>3000</v>
      </c>
      <c r="B7" s="11">
        <f>ROUND(A7*2%,0)</f>
        <v>60</v>
      </c>
      <c r="C7" s="11">
        <f>ROUND((A7*1.5%)*17%,0)</f>
        <v>8</v>
      </c>
      <c r="D7" s="12">
        <f>B7+C7</f>
        <v>68</v>
      </c>
      <c r="E7" s="11">
        <f>B7</f>
        <v>60</v>
      </c>
      <c r="F7" s="11">
        <f>A7*1.5%</f>
        <v>45</v>
      </c>
      <c r="G7" s="11">
        <v>20</v>
      </c>
      <c r="H7" s="11">
        <f>E7+F7+G7</f>
        <v>125</v>
      </c>
      <c r="I7" s="12">
        <f>H7*12</f>
        <v>1500</v>
      </c>
    </row>
    <row r="8" spans="1:15" x14ac:dyDescent="0.25">
      <c r="A8" s="3"/>
      <c r="B8" s="11"/>
      <c r="C8" s="11"/>
      <c r="D8" s="12"/>
      <c r="E8" s="11"/>
      <c r="F8" s="11"/>
      <c r="G8" s="11"/>
      <c r="H8" s="11"/>
      <c r="I8" s="12"/>
    </row>
    <row r="9" spans="1:15" x14ac:dyDescent="0.25">
      <c r="A9" s="3">
        <v>4000</v>
      </c>
      <c r="B9" s="11">
        <f>ROUND(A9*2%,0)</f>
        <v>80</v>
      </c>
      <c r="C9" s="11">
        <f>ROUND((A9*1.5%)*17%,0)</f>
        <v>10</v>
      </c>
      <c r="D9" s="12">
        <f>B9+C9</f>
        <v>90</v>
      </c>
      <c r="E9" s="11">
        <f>B9</f>
        <v>80</v>
      </c>
      <c r="F9" s="11">
        <f>A9*1.5%</f>
        <v>60</v>
      </c>
      <c r="G9" s="11">
        <v>20</v>
      </c>
      <c r="H9" s="11">
        <f>E9+F9+G9</f>
        <v>160</v>
      </c>
      <c r="I9" s="12">
        <f t="shared" ref="I9" si="0">H9*12</f>
        <v>1920</v>
      </c>
    </row>
    <row r="10" spans="1:15" x14ac:dyDescent="0.25">
      <c r="A10" s="3"/>
      <c r="B10" s="11"/>
      <c r="C10" s="11"/>
      <c r="D10" s="12"/>
      <c r="E10" s="11"/>
      <c r="F10" s="11"/>
      <c r="G10" s="11"/>
      <c r="H10" s="11"/>
      <c r="I10" s="12"/>
    </row>
    <row r="11" spans="1:15" x14ac:dyDescent="0.25">
      <c r="A11" s="3">
        <v>5000</v>
      </c>
      <c r="B11" s="11">
        <f>ROUND(A11*2%,0)</f>
        <v>100</v>
      </c>
      <c r="C11" s="11">
        <f>ROUND((A11*1.5%)*17%,0)</f>
        <v>13</v>
      </c>
      <c r="D11" s="12">
        <f>B11+C11</f>
        <v>113</v>
      </c>
      <c r="E11" s="11">
        <f>B11</f>
        <v>100</v>
      </c>
      <c r="F11" s="11">
        <f>A11*1.5%</f>
        <v>75</v>
      </c>
      <c r="G11" s="11">
        <v>20</v>
      </c>
      <c r="H11" s="11">
        <f>E11+F11+G11</f>
        <v>195</v>
      </c>
      <c r="I11" s="12">
        <f t="shared" ref="I11" si="1">H11*12</f>
        <v>2340</v>
      </c>
    </row>
    <row r="12" spans="1:15" x14ac:dyDescent="0.25">
      <c r="A12" s="3"/>
      <c r="B12" s="11"/>
      <c r="C12" s="11"/>
      <c r="D12" s="12"/>
      <c r="E12" s="11"/>
      <c r="F12" s="11"/>
      <c r="G12" s="11"/>
      <c r="H12" s="11"/>
      <c r="I12" s="12"/>
    </row>
    <row r="13" spans="1:15" x14ac:dyDescent="0.25">
      <c r="A13" s="3">
        <v>6000</v>
      </c>
      <c r="B13" s="11">
        <f>ROUND(A13*2%,0)</f>
        <v>120</v>
      </c>
      <c r="C13" s="11">
        <f>ROUND((A13*1.5%)*17%,0)</f>
        <v>15</v>
      </c>
      <c r="D13" s="12">
        <f>B13+C13</f>
        <v>135</v>
      </c>
      <c r="E13" s="11">
        <f>B13</f>
        <v>120</v>
      </c>
      <c r="F13" s="11">
        <f>A13*1.5%</f>
        <v>90</v>
      </c>
      <c r="G13" s="11">
        <v>20</v>
      </c>
      <c r="H13" s="11">
        <f>E13+F13+G13</f>
        <v>230</v>
      </c>
      <c r="I13" s="12">
        <f t="shared" ref="I13" si="2">H13*12</f>
        <v>2760</v>
      </c>
    </row>
    <row r="14" spans="1:15" x14ac:dyDescent="0.25">
      <c r="A14" s="3"/>
      <c r="B14" s="11"/>
      <c r="C14" s="11"/>
      <c r="D14" s="12"/>
      <c r="E14" s="11"/>
      <c r="F14" s="11"/>
      <c r="G14" s="11"/>
      <c r="H14" s="11"/>
      <c r="I14" s="12"/>
    </row>
    <row r="15" spans="1:15" x14ac:dyDescent="0.25">
      <c r="A15" s="3">
        <v>7000</v>
      </c>
      <c r="B15" s="11">
        <f>ROUND(A15*2%,0)</f>
        <v>140</v>
      </c>
      <c r="C15" s="11">
        <f>ROUND((A15*1.5%)*17%,0)</f>
        <v>18</v>
      </c>
      <c r="D15" s="12">
        <f>B15+C15</f>
        <v>158</v>
      </c>
      <c r="E15" s="11">
        <f>B15</f>
        <v>140</v>
      </c>
      <c r="F15" s="11">
        <f>A15*1.5%</f>
        <v>105</v>
      </c>
      <c r="G15" s="11">
        <v>20</v>
      </c>
      <c r="H15" s="11">
        <f>E15+F15+G15</f>
        <v>265</v>
      </c>
      <c r="I15" s="12">
        <f t="shared" ref="I15" si="3">H15*12</f>
        <v>3180</v>
      </c>
    </row>
    <row r="16" spans="1:15" x14ac:dyDescent="0.25">
      <c r="A16" s="3"/>
      <c r="B16" s="11"/>
      <c r="C16" s="11"/>
      <c r="D16" s="12"/>
      <c r="E16" s="11"/>
      <c r="F16" s="11"/>
      <c r="G16" s="11"/>
      <c r="H16" s="11"/>
      <c r="I16" s="12"/>
    </row>
    <row r="17" spans="1:10" x14ac:dyDescent="0.25">
      <c r="A17" s="3">
        <v>8000</v>
      </c>
      <c r="B17" s="11">
        <f>ROUND(A17*2%,0)</f>
        <v>160</v>
      </c>
      <c r="C17" s="11">
        <f>ROUND((A17*1.5%)*17%,0)</f>
        <v>20</v>
      </c>
      <c r="D17" s="12">
        <f>B17+C17</f>
        <v>180</v>
      </c>
      <c r="E17" s="11">
        <f>B17</f>
        <v>160</v>
      </c>
      <c r="F17" s="11">
        <f>A17*1.5%</f>
        <v>120</v>
      </c>
      <c r="G17" s="11">
        <v>20</v>
      </c>
      <c r="H17" s="11">
        <f>E17+F17+G17</f>
        <v>300</v>
      </c>
      <c r="I17" s="12">
        <f t="shared" ref="I17" si="4">H17*12</f>
        <v>3600</v>
      </c>
    </row>
    <row r="18" spans="1:10" x14ac:dyDescent="0.25">
      <c r="A18" s="3"/>
      <c r="B18" s="11"/>
      <c r="C18" s="11"/>
      <c r="D18" s="12"/>
      <c r="E18" s="11"/>
      <c r="F18" s="11"/>
      <c r="G18" s="11"/>
      <c r="H18" s="11"/>
      <c r="I18" s="12"/>
    </row>
    <row r="19" spans="1:10" x14ac:dyDescent="0.25">
      <c r="A19" s="3">
        <v>9000</v>
      </c>
      <c r="B19" s="11">
        <f>ROUND(A19*2%,0)</f>
        <v>180</v>
      </c>
      <c r="C19" s="11">
        <f>ROUND((A19*1.5%)*17%,0)</f>
        <v>23</v>
      </c>
      <c r="D19" s="12">
        <f>B19+C19</f>
        <v>203</v>
      </c>
      <c r="E19" s="11">
        <f>B19</f>
        <v>180</v>
      </c>
      <c r="F19" s="11">
        <f>A19*1.5%</f>
        <v>135</v>
      </c>
      <c r="G19" s="11">
        <v>20</v>
      </c>
      <c r="H19" s="11">
        <f>E19+F19+G19</f>
        <v>335</v>
      </c>
      <c r="I19" s="12">
        <f t="shared" ref="I19" si="5">H19*12</f>
        <v>4020</v>
      </c>
    </row>
    <row r="20" spans="1:10" x14ac:dyDescent="0.25">
      <c r="A20" s="3"/>
      <c r="B20" s="11"/>
      <c r="C20" s="11"/>
      <c r="D20" s="12"/>
      <c r="E20" s="11"/>
      <c r="F20" s="11"/>
      <c r="G20" s="11"/>
      <c r="H20" s="11"/>
      <c r="I20" s="12"/>
    </row>
    <row r="21" spans="1:10" x14ac:dyDescent="0.25">
      <c r="A21" s="3">
        <v>10000</v>
      </c>
      <c r="B21" s="11">
        <f>ROUND(A21*2%,0)</f>
        <v>200</v>
      </c>
      <c r="C21" s="11">
        <f>ROUND((A21*1.5%)*17%,0)</f>
        <v>26</v>
      </c>
      <c r="D21" s="12">
        <f>B21+C21</f>
        <v>226</v>
      </c>
      <c r="E21" s="11">
        <f>B21</f>
        <v>200</v>
      </c>
      <c r="F21" s="11">
        <f>A21*1.5%</f>
        <v>150</v>
      </c>
      <c r="G21" s="11">
        <v>20</v>
      </c>
      <c r="H21" s="11">
        <f>E21+F21+G21</f>
        <v>370</v>
      </c>
      <c r="I21" s="12">
        <f t="shared" ref="I21" si="6">H21*12</f>
        <v>4440</v>
      </c>
    </row>
    <row r="22" spans="1:10" ht="16.5" thickBot="1" x14ac:dyDescent="0.3">
      <c r="A22" s="14"/>
      <c r="B22" s="15"/>
      <c r="C22" s="15"/>
      <c r="D22" s="20"/>
      <c r="E22" s="21"/>
      <c r="F22" s="21"/>
      <c r="G22" s="21"/>
      <c r="H22" s="21"/>
      <c r="I22" s="20"/>
    </row>
    <row r="23" spans="1:10" x14ac:dyDescent="0.25">
      <c r="A23" s="6"/>
      <c r="B23" s="17" t="s">
        <v>12</v>
      </c>
      <c r="C23" s="17"/>
      <c r="D23" s="17"/>
      <c r="E23" s="17"/>
      <c r="F23" s="17"/>
      <c r="G23" s="17"/>
      <c r="H23" s="17"/>
      <c r="I23" s="17"/>
      <c r="J23" s="22"/>
    </row>
    <row r="24" spans="1:10" x14ac:dyDescent="0.25">
      <c r="A24" s="7"/>
      <c r="B24" s="18"/>
      <c r="C24" s="18"/>
      <c r="D24" s="18"/>
      <c r="E24" s="18"/>
      <c r="F24" s="18"/>
      <c r="G24" s="18"/>
      <c r="H24" s="18"/>
      <c r="I24" s="18"/>
      <c r="J24" s="23"/>
    </row>
    <row r="25" spans="1:10" x14ac:dyDescent="0.25">
      <c r="A25" s="16" t="s">
        <v>19</v>
      </c>
      <c r="B25" s="18" t="s">
        <v>13</v>
      </c>
      <c r="C25" s="18"/>
      <c r="D25" s="18"/>
      <c r="E25" s="18"/>
      <c r="F25" s="18"/>
      <c r="G25" s="18"/>
      <c r="H25" s="18"/>
      <c r="I25" s="18"/>
      <c r="J25" s="23"/>
    </row>
    <row r="26" spans="1:10" x14ac:dyDescent="0.25">
      <c r="A26" s="16" t="s">
        <v>20</v>
      </c>
      <c r="B26" s="18" t="s">
        <v>14</v>
      </c>
      <c r="C26" s="18"/>
      <c r="D26" s="18"/>
      <c r="E26" s="18"/>
      <c r="F26" s="18"/>
      <c r="G26" s="18"/>
      <c r="H26" s="18"/>
      <c r="I26" s="18"/>
      <c r="J26" s="23"/>
    </row>
    <row r="27" spans="1:10" x14ac:dyDescent="0.25">
      <c r="A27" s="16" t="s">
        <v>21</v>
      </c>
      <c r="B27" s="18" t="s">
        <v>0</v>
      </c>
      <c r="C27" s="18"/>
      <c r="D27" s="18"/>
      <c r="E27" s="18"/>
      <c r="F27" s="18"/>
      <c r="G27" s="18"/>
      <c r="H27" s="18"/>
      <c r="I27" s="18"/>
      <c r="J27" s="23"/>
    </row>
    <row r="28" spans="1:10" x14ac:dyDescent="0.25">
      <c r="A28" s="16" t="s">
        <v>22</v>
      </c>
      <c r="B28" s="18" t="s">
        <v>15</v>
      </c>
      <c r="C28" s="18"/>
      <c r="D28" s="18"/>
      <c r="E28" s="18"/>
      <c r="F28" s="18"/>
      <c r="G28" s="18"/>
      <c r="H28" s="18"/>
      <c r="I28" s="18"/>
      <c r="J28" s="23"/>
    </row>
    <row r="29" spans="1:10" x14ac:dyDescent="0.25">
      <c r="A29" s="16" t="s">
        <v>23</v>
      </c>
      <c r="B29" s="18" t="s">
        <v>16</v>
      </c>
      <c r="C29" s="18"/>
      <c r="D29" s="18"/>
      <c r="E29" s="18"/>
      <c r="F29" s="18"/>
      <c r="G29" s="18"/>
      <c r="H29" s="18"/>
      <c r="I29" s="18"/>
      <c r="J29" s="23"/>
    </row>
    <row r="30" spans="1:10" x14ac:dyDescent="0.25">
      <c r="A30" s="16" t="s">
        <v>24</v>
      </c>
      <c r="B30" s="18" t="s">
        <v>17</v>
      </c>
      <c r="C30" s="18"/>
      <c r="D30" s="18"/>
      <c r="E30" s="18"/>
      <c r="F30" s="18"/>
      <c r="G30" s="18"/>
      <c r="H30" s="18"/>
      <c r="I30" s="18"/>
      <c r="J30" s="23"/>
    </row>
    <row r="31" spans="1:10" x14ac:dyDescent="0.25">
      <c r="A31" s="16" t="s">
        <v>25</v>
      </c>
      <c r="B31" s="18" t="s">
        <v>18</v>
      </c>
      <c r="C31" s="18"/>
      <c r="D31" s="18"/>
      <c r="E31" s="18"/>
      <c r="F31" s="18"/>
      <c r="G31" s="18"/>
      <c r="H31" s="18"/>
      <c r="I31" s="18"/>
      <c r="J31" s="23"/>
    </row>
    <row r="32" spans="1:10" ht="16.5" thickBot="1" x14ac:dyDescent="0.3">
      <c r="A32" s="8"/>
      <c r="B32" s="19"/>
      <c r="C32" s="19"/>
      <c r="D32" s="19"/>
      <c r="E32" s="19"/>
      <c r="F32" s="19"/>
      <c r="G32" s="19"/>
      <c r="H32" s="19"/>
      <c r="I32" s="19"/>
      <c r="J32" s="24"/>
    </row>
  </sheetData>
  <mergeCells count="2">
    <mergeCell ref="B3:C3"/>
    <mergeCell ref="E3:H3"/>
  </mergeCells>
  <phoneticPr fontId="6" type="noConversion"/>
  <pageMargins left="0.7" right="0.7" top="0.75" bottom="0.75" header="0.3" footer="0.3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Mieszkowska</dc:creator>
  <cp:lastModifiedBy>Grażyna Mechta</cp:lastModifiedBy>
  <cp:lastPrinted>2021-01-28T09:00:31Z</cp:lastPrinted>
  <dcterms:created xsi:type="dcterms:W3CDTF">2015-06-05T18:19:34Z</dcterms:created>
  <dcterms:modified xsi:type="dcterms:W3CDTF">2021-01-28T10:18:07Z</dcterms:modified>
</cp:coreProperties>
</file>